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Sheet1" sheetId="1" r:id="rId1"/>
  </sheets>
  <definedNames>
    <definedName name="_xlnm.Print_Titles" localSheetId="0">Sheet1!$3:$3</definedName>
  </definedNames>
  <calcPr calcId="144525"/>
</workbook>
</file>

<file path=xl/sharedStrings.xml><?xml version="1.0" encoding="utf-8"?>
<sst xmlns="http://schemas.openxmlformats.org/spreadsheetml/2006/main" count="49" uniqueCount="33">
  <si>
    <t>附件2：</t>
  </si>
  <si>
    <t>山东联通人力资源服务股份有限公司招聘劳务派遣人员进入面试范围人员名单</t>
  </si>
  <si>
    <t>招聘单位</t>
  </si>
  <si>
    <t>工作地</t>
  </si>
  <si>
    <t>岗位序号</t>
  </si>
  <si>
    <t>招聘岗位</t>
  </si>
  <si>
    <t>岗位类别</t>
  </si>
  <si>
    <t>招聘数量</t>
  </si>
  <si>
    <t>考号</t>
  </si>
  <si>
    <t>笔试成绩</t>
  </si>
  <si>
    <t>备注</t>
  </si>
  <si>
    <t>山东联通人力资源服务股份有限公司</t>
  </si>
  <si>
    <t>烟台高新区行政审批服务局</t>
  </si>
  <si>
    <t>综合代办</t>
  </si>
  <si>
    <t>初级岗</t>
  </si>
  <si>
    <t>烟台高新区经济发展部</t>
  </si>
  <si>
    <t>烟台高新区财政金融部</t>
  </si>
  <si>
    <t>项目评审专员A</t>
  </si>
  <si>
    <t>中级岗</t>
  </si>
  <si>
    <t>烟台高新区规划国土建设部</t>
  </si>
  <si>
    <t>不动产登记窗口代办服务员</t>
  </si>
  <si>
    <t>普通岗</t>
  </si>
  <si>
    <t>房产交易代办员</t>
  </si>
  <si>
    <t>烟台高新区中韩（烟台）产业园）招商中心</t>
  </si>
  <si>
    <t>招商服务专员</t>
  </si>
  <si>
    <t>烟台高新区市场监管分局</t>
  </si>
  <si>
    <t>食品药品监管协管员</t>
  </si>
  <si>
    <t>监察协管员</t>
  </si>
  <si>
    <t>烟台高新区生态环境分局</t>
  </si>
  <si>
    <t>执法协管员A</t>
  </si>
  <si>
    <t>执法协管员B</t>
  </si>
  <si>
    <t>出纳</t>
  </si>
  <si>
    <t>环评受理代办</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</si>
</sst>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176" formatCode="0.00_ "/>
    <numFmt numFmtId="43" formatCode="_ * #,##0.00_ ;_ * \-#,##0.00_ ;_ * &quot;-&quot;??_ ;_ @_ "/>
  </numFmts>
  <fonts count="27">
    <font>
      <sz val="11"/>
      <color theme="1"/>
      <name val="宋体"/>
      <charset val="134"/>
      <scheme val="minor"/>
    </font>
    <font>
      <sz val="12"/>
      <color theme="1"/>
      <name val="黑体"/>
      <charset val="134"/>
    </font>
    <font>
      <sz val="12"/>
      <color theme="1"/>
      <name val="宋体"/>
      <charset val="134"/>
      <scheme val="minor"/>
    </font>
    <font>
      <sz val="16"/>
      <color theme="1"/>
      <name val="黑体"/>
      <charset val="134"/>
    </font>
    <font>
      <sz val="10"/>
      <color theme="1"/>
      <name val="黑体"/>
      <charset val="134"/>
    </font>
    <font>
      <sz val="10"/>
      <color theme="1"/>
      <name val="仿宋"/>
      <charset val="134"/>
    </font>
    <font>
      <sz val="10"/>
      <name val="仿宋"/>
      <charset val="134"/>
    </font>
    <font>
      <sz val="10"/>
      <color theme="1"/>
      <name val="宋体"/>
      <charset val="134"/>
      <scheme val="minor"/>
    </font>
    <font>
      <sz val="11"/>
      <color theme="0"/>
      <name val="宋体"/>
      <charset val="134"/>
      <scheme val="minor"/>
    </font>
    <font>
      <b/>
      <sz val="18"/>
      <color theme="3"/>
      <name val="宋体"/>
      <charset val="134"/>
      <scheme val="minor"/>
    </font>
    <font>
      <sz val="11"/>
      <color rgb="FF3F3F76"/>
      <name val="宋体"/>
      <charset val="134"/>
      <scheme val="minor"/>
    </font>
    <font>
      <sz val="11"/>
      <color rgb="FF9C0006"/>
      <name val="宋体"/>
      <charset val="134"/>
      <scheme val="minor"/>
    </font>
    <font>
      <u/>
      <sz val="11"/>
      <color rgb="FF0000FF"/>
      <name val="宋体"/>
      <charset val="134"/>
      <scheme val="minor"/>
    </font>
    <font>
      <u/>
      <sz val="11"/>
      <color rgb="FF800080"/>
      <name val="宋体"/>
      <charset val="134"/>
      <scheme val="minor"/>
    </font>
    <font>
      <b/>
      <sz val="11"/>
      <color rgb="FF3F3F3F"/>
      <name val="宋体"/>
      <charset val="134"/>
      <scheme val="minor"/>
    </font>
    <font>
      <i/>
      <sz val="11"/>
      <color rgb="FF7F7F7F"/>
      <name val="宋体"/>
      <charset val="134"/>
      <scheme val="minor"/>
    </font>
    <font>
      <b/>
      <sz val="15"/>
      <color theme="3"/>
      <name val="宋体"/>
      <charset val="134"/>
      <scheme val="minor"/>
    </font>
    <font>
      <b/>
      <sz val="11"/>
      <color theme="3"/>
      <name val="宋体"/>
      <charset val="134"/>
      <scheme val="minor"/>
    </font>
    <font>
      <b/>
      <sz val="11"/>
      <color rgb="FFFA7D00"/>
      <name val="宋体"/>
      <charset val="134"/>
      <scheme val="minor"/>
    </font>
    <font>
      <sz val="11"/>
      <color rgb="FFFF0000"/>
      <name val="宋体"/>
      <charset val="134"/>
      <scheme val="minor"/>
    </font>
    <font>
      <b/>
      <sz val="13"/>
      <color theme="3"/>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2"/>
      <name val="宋体"/>
      <charset val="134"/>
    </font>
  </fonts>
  <fills count="33">
    <fill>
      <patternFill patternType="none"/>
    </fill>
    <fill>
      <patternFill patternType="gray125"/>
    </fill>
    <fill>
      <patternFill patternType="solid">
        <fgColor theme="9" tint="0.799951170384838"/>
        <bgColor indexed="64"/>
      </patternFill>
    </fill>
    <fill>
      <patternFill patternType="solid">
        <fgColor theme="9"/>
        <bgColor indexed="64"/>
      </patternFill>
    </fill>
    <fill>
      <patternFill patternType="solid">
        <fgColor rgb="FFFFCC99"/>
        <bgColor indexed="64"/>
      </patternFill>
    </fill>
    <fill>
      <patternFill patternType="solid">
        <fgColor theme="5" tint="0.599993896298105"/>
        <bgColor indexed="64"/>
      </patternFill>
    </fill>
    <fill>
      <patternFill patternType="solid">
        <fgColor theme="4"/>
        <bgColor indexed="64"/>
      </patternFill>
    </fill>
    <fill>
      <patternFill patternType="solid">
        <fgColor theme="7" tint="0.399945066682943"/>
        <bgColor indexed="64"/>
      </patternFill>
    </fill>
    <fill>
      <patternFill patternType="solid">
        <fgColor theme="6" tint="0.799951170384838"/>
        <bgColor indexed="64"/>
      </patternFill>
    </fill>
    <fill>
      <patternFill patternType="solid">
        <fgColor theme="4" tint="0.399945066682943"/>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7"/>
        <bgColor indexed="64"/>
      </patternFill>
    </fill>
    <fill>
      <patternFill patternType="solid">
        <fgColor theme="6" tint="0.399945066682943"/>
        <bgColor indexed="64"/>
      </patternFill>
    </fill>
    <fill>
      <patternFill patternType="solid">
        <fgColor theme="8" tint="0.799951170384838"/>
        <bgColor indexed="64"/>
      </patternFill>
    </fill>
    <fill>
      <patternFill patternType="solid">
        <fgColor rgb="FFF2F2F2"/>
        <bgColor indexed="64"/>
      </patternFill>
    </fill>
    <fill>
      <patternFill patternType="solid">
        <fgColor rgb="FFFFFFCC"/>
        <bgColor indexed="64"/>
      </patternFill>
    </fill>
    <fill>
      <patternFill patternType="solid">
        <fgColor theme="4" tint="0.799951170384838"/>
        <bgColor indexed="64"/>
      </patternFill>
    </fill>
    <fill>
      <patternFill patternType="solid">
        <fgColor theme="5" tint="0.399945066682943"/>
        <bgColor indexed="64"/>
      </patternFill>
    </fill>
    <fill>
      <patternFill patternType="solid">
        <fgColor theme="9" tint="0.399945066682943"/>
        <bgColor indexed="64"/>
      </patternFill>
    </fill>
    <fill>
      <patternFill patternType="solid">
        <fgColor rgb="FFA5A5A5"/>
        <bgColor indexed="64"/>
      </patternFill>
    </fill>
    <fill>
      <patternFill patternType="solid">
        <fgColor theme="5"/>
        <bgColor indexed="64"/>
      </patternFill>
    </fill>
    <fill>
      <patternFill patternType="solid">
        <fgColor theme="4" tint="0.599993896298105"/>
        <bgColor indexed="64"/>
      </patternFill>
    </fill>
    <fill>
      <patternFill patternType="solid">
        <fgColor rgb="FFC6EFCE"/>
        <bgColor indexed="64"/>
      </patternFill>
    </fill>
    <fill>
      <patternFill patternType="solid">
        <fgColor theme="5" tint="0.799951170384838"/>
        <bgColor indexed="64"/>
      </patternFill>
    </fill>
    <fill>
      <patternFill patternType="solid">
        <fgColor rgb="FFFFEB9C"/>
        <bgColor indexed="64"/>
      </patternFill>
    </fill>
    <fill>
      <patternFill patternType="solid">
        <fgColor theme="7" tint="0.599993896298105"/>
        <bgColor indexed="64"/>
      </patternFill>
    </fill>
    <fill>
      <patternFill patternType="solid">
        <fgColor theme="6"/>
        <bgColor indexed="64"/>
      </patternFill>
    </fill>
    <fill>
      <patternFill patternType="solid">
        <fgColor theme="8" tint="0.399945066682943"/>
        <bgColor indexed="64"/>
      </patternFill>
    </fill>
    <fill>
      <patternFill patternType="solid">
        <fgColor theme="7" tint="0.799951170384838"/>
        <bgColor indexed="64"/>
      </patternFill>
    </fill>
    <fill>
      <patternFill patternType="solid">
        <fgColor theme="8"/>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0" fillId="8" borderId="0" applyNumberFormat="0" applyBorder="0" applyAlignment="0" applyProtection="0">
      <alignment vertical="center"/>
    </xf>
    <xf numFmtId="0" fontId="10"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1" borderId="0" applyNumberFormat="0" applyBorder="0" applyAlignment="0" applyProtection="0">
      <alignment vertical="center"/>
    </xf>
    <xf numFmtId="0" fontId="11" fillId="12" borderId="0" applyNumberFormat="0" applyBorder="0" applyAlignment="0" applyProtection="0">
      <alignment vertical="center"/>
    </xf>
    <xf numFmtId="43" fontId="0" fillId="0" borderId="0" applyFont="0" applyFill="0" applyBorder="0" applyAlignment="0" applyProtection="0">
      <alignment vertical="center"/>
    </xf>
    <xf numFmtId="0" fontId="8" fillId="15"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8" borderId="7" applyNumberFormat="0" applyFont="0" applyAlignment="0" applyProtection="0">
      <alignment vertical="center"/>
    </xf>
    <xf numFmtId="0" fontId="8" fillId="20" borderId="0" applyNumberFormat="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20" fillId="0" borderId="8" applyNumberFormat="0" applyFill="0" applyAlignment="0" applyProtection="0">
      <alignment vertical="center"/>
    </xf>
    <xf numFmtId="0" fontId="8" fillId="9" borderId="0" applyNumberFormat="0" applyBorder="0" applyAlignment="0" applyProtection="0">
      <alignment vertical="center"/>
    </xf>
    <xf numFmtId="0" fontId="17" fillId="0" borderId="9" applyNumberFormat="0" applyFill="0" applyAlignment="0" applyProtection="0">
      <alignment vertical="center"/>
    </xf>
    <xf numFmtId="0" fontId="8" fillId="7" borderId="0" applyNumberFormat="0" applyBorder="0" applyAlignment="0" applyProtection="0">
      <alignment vertical="center"/>
    </xf>
    <xf numFmtId="0" fontId="14" fillId="17" borderId="6" applyNumberFormat="0" applyAlignment="0" applyProtection="0">
      <alignment vertical="center"/>
    </xf>
    <xf numFmtId="0" fontId="18" fillId="17" borderId="5" applyNumberFormat="0" applyAlignment="0" applyProtection="0">
      <alignment vertical="center"/>
    </xf>
    <xf numFmtId="0" fontId="21" fillId="22" borderId="10" applyNumberFormat="0" applyAlignment="0" applyProtection="0">
      <alignment vertical="center"/>
    </xf>
    <xf numFmtId="0" fontId="0" fillId="2" borderId="0" applyNumberFormat="0" applyBorder="0" applyAlignment="0" applyProtection="0">
      <alignment vertical="center"/>
    </xf>
    <xf numFmtId="0" fontId="8" fillId="23" borderId="0" applyNumberFormat="0" applyBorder="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25" borderId="0" applyNumberFormat="0" applyBorder="0" applyAlignment="0" applyProtection="0">
      <alignment vertical="center"/>
    </xf>
    <xf numFmtId="0" fontId="25" fillId="27" borderId="0" applyNumberFormat="0" applyBorder="0" applyAlignment="0" applyProtection="0">
      <alignment vertical="center"/>
    </xf>
    <xf numFmtId="0" fontId="0" fillId="16" borderId="0" applyNumberFormat="0" applyBorder="0" applyAlignment="0" applyProtection="0">
      <alignment vertical="center"/>
    </xf>
    <xf numFmtId="0" fontId="8" fillId="6" borderId="0" applyNumberFormat="0" applyBorder="0" applyAlignment="0" applyProtection="0">
      <alignment vertical="center"/>
    </xf>
    <xf numFmtId="0" fontId="0" fillId="19" borderId="0" applyNumberFormat="0" applyBorder="0" applyAlignment="0" applyProtection="0">
      <alignment vertical="center"/>
    </xf>
    <xf numFmtId="0" fontId="0" fillId="24" borderId="0" applyNumberFormat="0" applyBorder="0" applyAlignment="0" applyProtection="0">
      <alignment vertical="center"/>
    </xf>
    <xf numFmtId="0" fontId="0" fillId="26" borderId="0" applyNumberFormat="0" applyBorder="0" applyAlignment="0" applyProtection="0">
      <alignment vertical="center"/>
    </xf>
    <xf numFmtId="0" fontId="0" fillId="5" borderId="0" applyNumberFormat="0" applyBorder="0" applyAlignment="0" applyProtection="0">
      <alignment vertical="center"/>
    </xf>
    <xf numFmtId="0" fontId="8" fillId="29" borderId="0" applyNumberFormat="0" applyBorder="0" applyAlignment="0" applyProtection="0">
      <alignment vertical="center"/>
    </xf>
    <xf numFmtId="0" fontId="8" fillId="14" borderId="0" applyNumberFormat="0" applyBorder="0" applyAlignment="0" applyProtection="0">
      <alignment vertical="center"/>
    </xf>
    <xf numFmtId="0" fontId="0" fillId="31" borderId="0" applyNumberFormat="0" applyBorder="0" applyAlignment="0" applyProtection="0">
      <alignment vertical="center"/>
    </xf>
    <xf numFmtId="0" fontId="0" fillId="28" borderId="0" applyNumberFormat="0" applyBorder="0" applyAlignment="0" applyProtection="0">
      <alignment vertical="center"/>
    </xf>
    <xf numFmtId="0" fontId="8" fillId="32" borderId="0" applyNumberFormat="0" applyBorder="0" applyAlignment="0" applyProtection="0">
      <alignment vertical="center"/>
    </xf>
    <xf numFmtId="0" fontId="0" fillId="13" borderId="0" applyNumberFormat="0" applyBorder="0" applyAlignment="0" applyProtection="0">
      <alignment vertical="center"/>
    </xf>
    <xf numFmtId="0" fontId="8" fillId="30"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0" fillId="10" borderId="0" applyNumberFormat="0" applyBorder="0" applyAlignment="0" applyProtection="0">
      <alignment vertical="center"/>
    </xf>
    <xf numFmtId="0" fontId="8" fillId="21" borderId="0" applyNumberFormat="0" applyBorder="0" applyAlignment="0" applyProtection="0">
      <alignment vertical="center"/>
    </xf>
    <xf numFmtId="0" fontId="26" fillId="0" borderId="0">
      <alignment vertical="center"/>
    </xf>
    <xf numFmtId="0" fontId="26" fillId="0" borderId="0"/>
  </cellStyleXfs>
  <cellXfs count="34">
    <xf numFmtId="0" fontId="0" fillId="0" borderId="0" xfId="0">
      <alignment vertical="center"/>
    </xf>
    <xf numFmtId="0" fontId="1" fillId="0" borderId="0" xfId="0" applyFont="1" applyAlignment="1">
      <alignment horizontal="center" vertical="center"/>
    </xf>
    <xf numFmtId="0" fontId="2" fillId="0" borderId="0" xfId="0" applyFont="1" applyFill="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Fill="1" applyAlignment="1">
      <alignment horizontal="center" vertical="center"/>
    </xf>
    <xf numFmtId="176" fontId="0" fillId="0" borderId="0" xfId="0" applyNumberForma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Fill="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2" fillId="0" borderId="0" xfId="0" applyFont="1" applyAlignment="1">
      <alignment horizontal="center" vertical="center" wrapText="1"/>
    </xf>
    <xf numFmtId="176" fontId="2" fillId="0" borderId="0" xfId="0" applyNumberFormat="1" applyFont="1" applyFill="1" applyAlignment="1">
      <alignment horizontal="center" vertical="center"/>
    </xf>
    <xf numFmtId="176"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7" fillId="0" borderId="1" xfId="0" applyFont="1" applyFill="1" applyBorder="1" applyAlignment="1">
      <alignment horizontal="center" vertical="center"/>
    </xf>
    <xf numFmtId="0" fontId="7" fillId="0" borderId="1" xfId="0" applyFont="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2 3" xfId="47"/>
    <cellStyle name="40% - 强调文字颜色 6" xfId="48" builtinId="51"/>
    <cellStyle name="60% - 强调文字颜色 6" xfId="49" builtinId="52"/>
    <cellStyle name="常规 3" xfId="50"/>
    <cellStyle name="常规_Sheet1" xfId="5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4"/>
  <sheetViews>
    <sheetView tabSelected="1" workbookViewId="0">
      <pane ySplit="3" topLeftCell="A4" activePane="bottomLeft" state="frozen"/>
      <selection/>
      <selection pane="bottomLeft" activeCell="A3" sqref="A3:I41"/>
    </sheetView>
  </sheetViews>
  <sheetFormatPr defaultColWidth="9" defaultRowHeight="28" customHeight="1"/>
  <cols>
    <col min="1" max="1" width="12.125" style="4" customWidth="1"/>
    <col min="2" max="2" width="22.625" style="4" customWidth="1"/>
    <col min="3" max="3" width="9.5" style="4" customWidth="1"/>
    <col min="4" max="4" width="10.125" style="5" customWidth="1"/>
    <col min="5" max="5" width="9.125" style="5" customWidth="1"/>
    <col min="6" max="6" width="10.25" style="5" customWidth="1"/>
    <col min="7" max="7" width="15.25" style="6" customWidth="1"/>
    <col min="8" max="8" width="13.875" style="7" customWidth="1"/>
    <col min="9" max="9" width="11" style="4" customWidth="1"/>
    <col min="10" max="11" width="10.125" style="4"/>
    <col min="12" max="16384" width="9" style="4"/>
  </cols>
  <sheetData>
    <row r="1" ht="44" customHeight="1" spans="1:1">
      <c r="A1" s="8" t="s">
        <v>0</v>
      </c>
    </row>
    <row r="2" ht="63" customHeight="1" spans="1:9">
      <c r="A2" s="9" t="s">
        <v>1</v>
      </c>
      <c r="B2" s="9"/>
      <c r="C2" s="9"/>
      <c r="D2" s="9"/>
      <c r="E2" s="9"/>
      <c r="F2" s="9"/>
      <c r="G2" s="10"/>
      <c r="H2" s="10"/>
      <c r="I2" s="9"/>
    </row>
    <row r="3" s="1" customFormat="1" ht="29" customHeight="1" spans="1:9">
      <c r="A3" s="11" t="s">
        <v>2</v>
      </c>
      <c r="B3" s="11" t="s">
        <v>3</v>
      </c>
      <c r="C3" s="11" t="s">
        <v>4</v>
      </c>
      <c r="D3" s="11" t="s">
        <v>5</v>
      </c>
      <c r="E3" s="11" t="s">
        <v>6</v>
      </c>
      <c r="F3" s="11" t="s">
        <v>7</v>
      </c>
      <c r="G3" s="12" t="s">
        <v>8</v>
      </c>
      <c r="H3" s="13" t="s">
        <v>9</v>
      </c>
      <c r="I3" s="30" t="s">
        <v>10</v>
      </c>
    </row>
    <row r="4" s="1" customFormat="1" ht="29" customHeight="1" spans="1:9">
      <c r="A4" s="14" t="s">
        <v>11</v>
      </c>
      <c r="B4" s="14" t="s">
        <v>12</v>
      </c>
      <c r="C4" s="15">
        <v>1</v>
      </c>
      <c r="D4" s="16" t="s">
        <v>13</v>
      </c>
      <c r="E4" s="17" t="s">
        <v>14</v>
      </c>
      <c r="F4" s="16">
        <v>2</v>
      </c>
      <c r="G4" s="16">
        <v>2020120102</v>
      </c>
      <c r="H4" s="18">
        <f>24+16.5+37</f>
        <v>77.5</v>
      </c>
      <c r="I4" s="31"/>
    </row>
    <row r="5" s="1" customFormat="1" ht="29" customHeight="1" spans="1:9">
      <c r="A5" s="14"/>
      <c r="B5" s="14"/>
      <c r="C5" s="19"/>
      <c r="D5" s="16"/>
      <c r="E5" s="20"/>
      <c r="F5" s="16"/>
      <c r="G5" s="16">
        <v>2020120108</v>
      </c>
      <c r="H5" s="18">
        <f>24+19.5+6+26</f>
        <v>75.5</v>
      </c>
      <c r="I5" s="31"/>
    </row>
    <row r="6" s="1" customFormat="1" ht="29" customHeight="1" spans="1:9">
      <c r="A6" s="14"/>
      <c r="B6" s="14"/>
      <c r="C6" s="19"/>
      <c r="D6" s="16"/>
      <c r="E6" s="20"/>
      <c r="F6" s="16"/>
      <c r="G6" s="16">
        <v>2020120105</v>
      </c>
      <c r="H6" s="18">
        <f>42+5+28</f>
        <v>75</v>
      </c>
      <c r="I6" s="31"/>
    </row>
    <row r="7" s="1" customFormat="1" ht="29" customHeight="1" spans="1:9">
      <c r="A7" s="14"/>
      <c r="B7" s="14"/>
      <c r="C7" s="19"/>
      <c r="D7" s="16"/>
      <c r="E7" s="20"/>
      <c r="F7" s="16"/>
      <c r="G7" s="16">
        <v>2020120189</v>
      </c>
      <c r="H7" s="18">
        <v>75</v>
      </c>
      <c r="I7" s="31"/>
    </row>
    <row r="8" s="1" customFormat="1" ht="29" customHeight="1" spans="1:9">
      <c r="A8" s="14"/>
      <c r="B8" s="14"/>
      <c r="C8" s="19"/>
      <c r="D8" s="16"/>
      <c r="E8" s="20"/>
      <c r="F8" s="16"/>
      <c r="G8" s="16">
        <v>2020120104</v>
      </c>
      <c r="H8" s="18">
        <f>20+16.5+7+25</f>
        <v>68.5</v>
      </c>
      <c r="I8" s="31"/>
    </row>
    <row r="9" s="1" customFormat="1" ht="29" customHeight="1" spans="1:9">
      <c r="A9" s="14"/>
      <c r="B9" s="14"/>
      <c r="C9" s="19"/>
      <c r="D9" s="16"/>
      <c r="E9" s="20"/>
      <c r="F9" s="16"/>
      <c r="G9" s="16">
        <v>2020120143</v>
      </c>
      <c r="H9" s="18">
        <f>19+26+23</f>
        <v>68</v>
      </c>
      <c r="I9" s="31"/>
    </row>
    <row r="10" s="1" customFormat="1" ht="29" customHeight="1" spans="1:9">
      <c r="A10" s="14"/>
      <c r="B10" s="14"/>
      <c r="C10" s="21"/>
      <c r="D10" s="16"/>
      <c r="E10" s="22"/>
      <c r="F10" s="16"/>
      <c r="G10" s="16">
        <v>2020120166</v>
      </c>
      <c r="H10" s="18">
        <f>23+18+27</f>
        <v>68</v>
      </c>
      <c r="I10" s="31"/>
    </row>
    <row r="11" s="1" customFormat="1" ht="29" customHeight="1" spans="1:9">
      <c r="A11" s="14"/>
      <c r="B11" s="14" t="s">
        <v>12</v>
      </c>
      <c r="C11" s="15">
        <v>2</v>
      </c>
      <c r="D11" s="16" t="s">
        <v>13</v>
      </c>
      <c r="E11" s="17" t="s">
        <v>14</v>
      </c>
      <c r="F11" s="16">
        <v>2</v>
      </c>
      <c r="G11" s="16">
        <v>2020120202</v>
      </c>
      <c r="H11" s="18">
        <v>70.5</v>
      </c>
      <c r="I11" s="31"/>
    </row>
    <row r="12" s="1" customFormat="1" ht="29" customHeight="1" spans="1:9">
      <c r="A12" s="14"/>
      <c r="B12" s="14"/>
      <c r="C12" s="19"/>
      <c r="D12" s="16"/>
      <c r="E12" s="20"/>
      <c r="F12" s="16"/>
      <c r="G12" s="16">
        <v>2020120204</v>
      </c>
      <c r="H12" s="18">
        <f>12+13.5+7+27</f>
        <v>59.5</v>
      </c>
      <c r="I12" s="31"/>
    </row>
    <row r="13" s="1" customFormat="1" ht="29" customHeight="1" spans="1:9">
      <c r="A13" s="14"/>
      <c r="B13" s="14"/>
      <c r="C13" s="21"/>
      <c r="D13" s="16"/>
      <c r="E13" s="22"/>
      <c r="F13" s="16"/>
      <c r="G13" s="16">
        <v>2020120203</v>
      </c>
      <c r="H13" s="18">
        <f>10+13.5+4+18</f>
        <v>45.5</v>
      </c>
      <c r="I13" s="31"/>
    </row>
    <row r="14" s="1" customFormat="1" ht="29" customHeight="1" spans="1:9">
      <c r="A14" s="14"/>
      <c r="B14" s="14" t="s">
        <v>15</v>
      </c>
      <c r="C14" s="14">
        <v>3</v>
      </c>
      <c r="D14" s="16" t="s">
        <v>13</v>
      </c>
      <c r="E14" s="16" t="s">
        <v>14</v>
      </c>
      <c r="F14" s="16">
        <v>2</v>
      </c>
      <c r="G14" s="16">
        <v>2020120301</v>
      </c>
      <c r="H14" s="18">
        <f>19+21+7+24</f>
        <v>71</v>
      </c>
      <c r="I14" s="31"/>
    </row>
    <row r="15" s="1" customFormat="1" ht="29" customHeight="1" spans="1:9">
      <c r="A15" s="14"/>
      <c r="B15" s="14" t="s">
        <v>16</v>
      </c>
      <c r="C15" s="14">
        <v>4</v>
      </c>
      <c r="D15" s="16" t="s">
        <v>17</v>
      </c>
      <c r="E15" s="16" t="s">
        <v>18</v>
      </c>
      <c r="F15" s="16">
        <v>1</v>
      </c>
      <c r="G15" s="16">
        <v>2020120401</v>
      </c>
      <c r="H15" s="18">
        <f>19+12+5+23</f>
        <v>59</v>
      </c>
      <c r="I15" s="31"/>
    </row>
    <row r="16" s="2" customFormat="1" ht="29" customHeight="1" spans="1:9">
      <c r="A16" s="14"/>
      <c r="B16" s="14" t="s">
        <v>19</v>
      </c>
      <c r="C16" s="15">
        <v>6</v>
      </c>
      <c r="D16" s="23" t="s">
        <v>20</v>
      </c>
      <c r="E16" s="24" t="s">
        <v>21</v>
      </c>
      <c r="F16" s="23">
        <v>2</v>
      </c>
      <c r="G16" s="16">
        <v>2020120620</v>
      </c>
      <c r="H16" s="18">
        <f>23+18+6+30</f>
        <v>77</v>
      </c>
      <c r="I16" s="32"/>
    </row>
    <row r="17" s="2" customFormat="1" ht="29" customHeight="1" spans="1:9">
      <c r="A17" s="14"/>
      <c r="B17" s="14"/>
      <c r="C17" s="19"/>
      <c r="D17" s="23"/>
      <c r="E17" s="25"/>
      <c r="F17" s="23"/>
      <c r="G17" s="16">
        <v>2020120611</v>
      </c>
      <c r="H17" s="18">
        <f>22+18+5+29</f>
        <v>74</v>
      </c>
      <c r="I17" s="32"/>
    </row>
    <row r="18" s="2" customFormat="1" ht="29" customHeight="1" spans="1:9">
      <c r="A18" s="14"/>
      <c r="B18" s="14"/>
      <c r="C18" s="19"/>
      <c r="D18" s="23"/>
      <c r="E18" s="25"/>
      <c r="F18" s="23"/>
      <c r="G18" s="16">
        <v>2020120604</v>
      </c>
      <c r="H18" s="18">
        <f>19+18+5+29</f>
        <v>71</v>
      </c>
      <c r="I18" s="32"/>
    </row>
    <row r="19" s="2" customFormat="1" ht="29" customHeight="1" spans="1:9">
      <c r="A19" s="14"/>
      <c r="B19" s="14"/>
      <c r="C19" s="19"/>
      <c r="D19" s="23"/>
      <c r="E19" s="25"/>
      <c r="F19" s="23"/>
      <c r="G19" s="16">
        <v>2020120607</v>
      </c>
      <c r="H19" s="18">
        <f>20+13.5+5+29</f>
        <v>67.5</v>
      </c>
      <c r="I19" s="32"/>
    </row>
    <row r="20" s="2" customFormat="1" ht="29" customHeight="1" spans="1:9">
      <c r="A20" s="14"/>
      <c r="B20" s="14"/>
      <c r="C20" s="19"/>
      <c r="D20" s="23"/>
      <c r="E20" s="25"/>
      <c r="F20" s="23"/>
      <c r="G20" s="16">
        <v>2020120623</v>
      </c>
      <c r="H20" s="18">
        <f>17+19.5+6+24</f>
        <v>66.5</v>
      </c>
      <c r="I20" s="32"/>
    </row>
    <row r="21" s="2" customFormat="1" ht="29" customHeight="1" spans="1:9">
      <c r="A21" s="14"/>
      <c r="B21" s="14"/>
      <c r="C21" s="21"/>
      <c r="D21" s="23"/>
      <c r="E21" s="26"/>
      <c r="F21" s="23"/>
      <c r="G21" s="16">
        <v>2020120603</v>
      </c>
      <c r="H21" s="18">
        <f>16+15+6+28</f>
        <v>65</v>
      </c>
      <c r="I21" s="32"/>
    </row>
    <row r="22" s="2" customFormat="1" ht="29" customHeight="1" spans="1:9">
      <c r="A22" s="14"/>
      <c r="B22" s="14" t="s">
        <v>19</v>
      </c>
      <c r="C22" s="15">
        <v>8</v>
      </c>
      <c r="D22" s="14" t="s">
        <v>22</v>
      </c>
      <c r="E22" s="15" t="s">
        <v>21</v>
      </c>
      <c r="F22" s="14">
        <v>1</v>
      </c>
      <c r="G22" s="16">
        <v>2020120804</v>
      </c>
      <c r="H22" s="18">
        <f>17+15+7+28</f>
        <v>67</v>
      </c>
      <c r="I22" s="32"/>
    </row>
    <row r="23" s="2" customFormat="1" ht="29" customHeight="1" spans="1:9">
      <c r="A23" s="14"/>
      <c r="B23" s="14"/>
      <c r="C23" s="19"/>
      <c r="D23" s="14"/>
      <c r="E23" s="19"/>
      <c r="F23" s="14"/>
      <c r="G23" s="16">
        <v>2020120801</v>
      </c>
      <c r="H23" s="18">
        <f>14+12+6+27</f>
        <v>59</v>
      </c>
      <c r="I23" s="32"/>
    </row>
    <row r="24" s="2" customFormat="1" ht="29" customHeight="1" spans="1:9">
      <c r="A24" s="14"/>
      <c r="B24" s="14"/>
      <c r="C24" s="21"/>
      <c r="D24" s="14"/>
      <c r="E24" s="21"/>
      <c r="F24" s="14"/>
      <c r="G24" s="16">
        <v>2020120803</v>
      </c>
      <c r="H24" s="18">
        <f>20+7.5+4+23</f>
        <v>54.5</v>
      </c>
      <c r="I24" s="32"/>
    </row>
    <row r="25" s="2" customFormat="1" ht="29" customHeight="1" spans="1:9">
      <c r="A25" s="14"/>
      <c r="B25" s="14" t="s">
        <v>23</v>
      </c>
      <c r="C25" s="14">
        <v>11</v>
      </c>
      <c r="D25" s="14" t="s">
        <v>24</v>
      </c>
      <c r="E25" s="14" t="s">
        <v>18</v>
      </c>
      <c r="F25" s="14">
        <v>1</v>
      </c>
      <c r="G25" s="16">
        <v>2020121101</v>
      </c>
      <c r="H25" s="18">
        <f>17+10.5+6+22</f>
        <v>55.5</v>
      </c>
      <c r="I25" s="32"/>
    </row>
    <row r="26" s="3" customFormat="1" ht="29" customHeight="1" spans="1:9">
      <c r="A26" s="14"/>
      <c r="B26" s="14" t="s">
        <v>25</v>
      </c>
      <c r="C26" s="15">
        <v>12</v>
      </c>
      <c r="D26" s="16" t="s">
        <v>26</v>
      </c>
      <c r="E26" s="17" t="s">
        <v>21</v>
      </c>
      <c r="F26" s="16">
        <v>2</v>
      </c>
      <c r="G26" s="16">
        <v>2020121203</v>
      </c>
      <c r="H26" s="18">
        <f>21+19.5+7+25</f>
        <v>72.5</v>
      </c>
      <c r="I26" s="33"/>
    </row>
    <row r="27" s="3" customFormat="1" ht="29" customHeight="1" spans="1:9">
      <c r="A27" s="14"/>
      <c r="B27" s="14"/>
      <c r="C27" s="19"/>
      <c r="D27" s="16"/>
      <c r="E27" s="20"/>
      <c r="F27" s="16"/>
      <c r="G27" s="16">
        <v>2020121201</v>
      </c>
      <c r="H27" s="18">
        <f>14+15+5+25</f>
        <v>59</v>
      </c>
      <c r="I27" s="33"/>
    </row>
    <row r="28" s="3" customFormat="1" ht="29" customHeight="1" spans="1:9">
      <c r="A28" s="14"/>
      <c r="B28" s="14"/>
      <c r="C28" s="21"/>
      <c r="D28" s="16"/>
      <c r="E28" s="22"/>
      <c r="F28" s="16"/>
      <c r="G28" s="16">
        <v>2020121202</v>
      </c>
      <c r="H28" s="18">
        <f>15+18+5+20</f>
        <v>58</v>
      </c>
      <c r="I28" s="33"/>
    </row>
    <row r="29" s="3" customFormat="1" ht="29" customHeight="1" spans="1:9">
      <c r="A29" s="14" t="s">
        <v>11</v>
      </c>
      <c r="B29" s="14" t="s">
        <v>25</v>
      </c>
      <c r="C29" s="15">
        <v>13</v>
      </c>
      <c r="D29" s="16" t="s">
        <v>27</v>
      </c>
      <c r="E29" s="17" t="s">
        <v>21</v>
      </c>
      <c r="F29" s="16">
        <v>2</v>
      </c>
      <c r="G29" s="16">
        <v>2020121301</v>
      </c>
      <c r="H29" s="18">
        <f>23+18+7+21</f>
        <v>69</v>
      </c>
      <c r="I29" s="33"/>
    </row>
    <row r="30" s="3" customFormat="1" ht="29" customHeight="1" spans="1:9">
      <c r="A30" s="14"/>
      <c r="B30" s="14"/>
      <c r="C30" s="19"/>
      <c r="D30" s="16"/>
      <c r="E30" s="20"/>
      <c r="F30" s="16"/>
      <c r="G30" s="16">
        <v>2020121303</v>
      </c>
      <c r="H30" s="18">
        <f>19+13.5+28</f>
        <v>60.5</v>
      </c>
      <c r="I30" s="33"/>
    </row>
    <row r="31" s="3" customFormat="1" ht="29" customHeight="1" spans="1:9">
      <c r="A31" s="14"/>
      <c r="B31" s="14"/>
      <c r="C31" s="21"/>
      <c r="D31" s="16"/>
      <c r="E31" s="22"/>
      <c r="F31" s="16"/>
      <c r="G31" s="16">
        <v>2020121302</v>
      </c>
      <c r="H31" s="18">
        <f>14+15+5+18</f>
        <v>52</v>
      </c>
      <c r="I31" s="33"/>
    </row>
    <row r="32" s="2" customFormat="1" ht="29" customHeight="1" spans="1:9">
      <c r="A32" s="14"/>
      <c r="B32" s="15" t="s">
        <v>28</v>
      </c>
      <c r="C32" s="15">
        <v>14</v>
      </c>
      <c r="D32" s="16" t="s">
        <v>29</v>
      </c>
      <c r="E32" s="17" t="s">
        <v>21</v>
      </c>
      <c r="F32" s="16">
        <v>2</v>
      </c>
      <c r="G32" s="16">
        <v>2020121401</v>
      </c>
      <c r="H32" s="18">
        <f>18+18+9+21</f>
        <v>66</v>
      </c>
      <c r="I32" s="32"/>
    </row>
    <row r="33" s="2" customFormat="1" ht="29" customHeight="1" spans="1:9">
      <c r="A33" s="14"/>
      <c r="B33" s="19"/>
      <c r="C33" s="21"/>
      <c r="D33" s="16"/>
      <c r="E33" s="22"/>
      <c r="F33" s="16"/>
      <c r="G33" s="16">
        <v>2020121402</v>
      </c>
      <c r="H33" s="18">
        <f>19+21+5+19</f>
        <v>64</v>
      </c>
      <c r="I33" s="32"/>
    </row>
    <row r="34" s="2" customFormat="1" ht="29" customHeight="1" spans="1:9">
      <c r="A34" s="14"/>
      <c r="B34" s="19"/>
      <c r="C34" s="15">
        <v>15</v>
      </c>
      <c r="D34" s="16" t="s">
        <v>30</v>
      </c>
      <c r="E34" s="17" t="s">
        <v>21</v>
      </c>
      <c r="F34" s="16">
        <v>2</v>
      </c>
      <c r="G34" s="16">
        <v>2020121502</v>
      </c>
      <c r="H34" s="18">
        <f>22+19.5+4+24</f>
        <v>69.5</v>
      </c>
      <c r="I34" s="32"/>
    </row>
    <row r="35" s="2" customFormat="1" ht="29" customHeight="1" spans="1:9">
      <c r="A35" s="14"/>
      <c r="B35" s="19"/>
      <c r="C35" s="19"/>
      <c r="D35" s="16"/>
      <c r="E35" s="20"/>
      <c r="F35" s="16"/>
      <c r="G35" s="16">
        <v>2020121501</v>
      </c>
      <c r="H35" s="18">
        <f>21+21+5+18</f>
        <v>65</v>
      </c>
      <c r="I35" s="32"/>
    </row>
    <row r="36" s="2" customFormat="1" ht="29" customHeight="1" spans="1:9">
      <c r="A36" s="14"/>
      <c r="B36" s="19"/>
      <c r="C36" s="19"/>
      <c r="D36" s="16"/>
      <c r="E36" s="20"/>
      <c r="F36" s="16"/>
      <c r="G36" s="16">
        <v>2020121504</v>
      </c>
      <c r="H36" s="18">
        <f>19+16.5+7+21</f>
        <v>63.5</v>
      </c>
      <c r="I36" s="32"/>
    </row>
    <row r="37" s="2" customFormat="1" ht="29" customHeight="1" spans="1:9">
      <c r="A37" s="14"/>
      <c r="B37" s="19"/>
      <c r="C37" s="21"/>
      <c r="D37" s="16"/>
      <c r="E37" s="22"/>
      <c r="F37" s="16"/>
      <c r="G37" s="16">
        <v>2020121503</v>
      </c>
      <c r="H37" s="18">
        <f>17+13.5+5+20</f>
        <v>55.5</v>
      </c>
      <c r="I37" s="32"/>
    </row>
    <row r="38" s="2" customFormat="1" ht="29" customHeight="1" spans="1:9">
      <c r="A38" s="14"/>
      <c r="B38" s="19"/>
      <c r="C38" s="15">
        <v>16</v>
      </c>
      <c r="D38" s="16" t="s">
        <v>31</v>
      </c>
      <c r="E38" s="17" t="s">
        <v>21</v>
      </c>
      <c r="F38" s="16">
        <v>1</v>
      </c>
      <c r="G38" s="16">
        <v>2020121605</v>
      </c>
      <c r="H38" s="27">
        <f>22+18+8+18</f>
        <v>66</v>
      </c>
      <c r="I38" s="32"/>
    </row>
    <row r="39" s="2" customFormat="1" ht="29" customHeight="1" spans="1:9">
      <c r="A39" s="14"/>
      <c r="B39" s="19"/>
      <c r="C39" s="19"/>
      <c r="D39" s="16"/>
      <c r="E39" s="20"/>
      <c r="F39" s="16"/>
      <c r="G39" s="16">
        <v>2020121606</v>
      </c>
      <c r="H39" s="27">
        <f>16+18+6+26</f>
        <v>66</v>
      </c>
      <c r="I39" s="32"/>
    </row>
    <row r="40" s="2" customFormat="1" ht="29" customHeight="1" spans="1:9">
      <c r="A40" s="14"/>
      <c r="B40" s="19"/>
      <c r="C40" s="21"/>
      <c r="D40" s="16"/>
      <c r="E40" s="22"/>
      <c r="F40" s="16"/>
      <c r="G40" s="16">
        <v>2020121617</v>
      </c>
      <c r="H40" s="27">
        <f>18+15+7+26</f>
        <v>66</v>
      </c>
      <c r="I40" s="32"/>
    </row>
    <row r="41" s="2" customFormat="1" ht="29" customHeight="1" spans="1:9">
      <c r="A41" s="14"/>
      <c r="B41" s="21"/>
      <c r="C41" s="14">
        <v>17</v>
      </c>
      <c r="D41" s="16" t="s">
        <v>32</v>
      </c>
      <c r="E41" s="16" t="s">
        <v>14</v>
      </c>
      <c r="F41" s="16">
        <v>1</v>
      </c>
      <c r="G41" s="16">
        <v>2020121701</v>
      </c>
      <c r="H41" s="27">
        <f>16+18.5+19</f>
        <v>53.5</v>
      </c>
      <c r="I41" s="32"/>
    </row>
    <row r="42" s="3" customFormat="1" customHeight="1" spans="4:8">
      <c r="D42" s="28"/>
      <c r="E42" s="28"/>
      <c r="F42" s="28"/>
      <c r="G42" s="2"/>
      <c r="H42" s="29"/>
    </row>
    <row r="43" s="3" customFormat="1" customHeight="1" spans="4:8">
      <c r="D43" s="28"/>
      <c r="E43" s="28"/>
      <c r="F43" s="28"/>
      <c r="G43" s="2"/>
      <c r="H43" s="29"/>
    </row>
    <row r="44" s="3" customFormat="1" customHeight="1" spans="4:8">
      <c r="D44" s="28"/>
      <c r="E44" s="28"/>
      <c r="F44" s="28"/>
      <c r="G44" s="2"/>
      <c r="H44" s="29"/>
    </row>
    <row r="45" s="3" customFormat="1" customHeight="1" spans="4:8">
      <c r="D45" s="28"/>
      <c r="E45" s="28"/>
      <c r="F45" s="28"/>
      <c r="G45" s="2"/>
      <c r="H45" s="29"/>
    </row>
    <row r="46" s="3" customFormat="1" customHeight="1" spans="4:8">
      <c r="D46" s="28"/>
      <c r="E46" s="28"/>
      <c r="F46" s="28"/>
      <c r="G46" s="2"/>
      <c r="H46" s="29"/>
    </row>
    <row r="47" s="3" customFormat="1" customHeight="1" spans="4:8">
      <c r="D47" s="28"/>
      <c r="E47" s="28"/>
      <c r="F47" s="28"/>
      <c r="G47" s="2"/>
      <c r="H47" s="29"/>
    </row>
    <row r="48" s="3" customFormat="1" customHeight="1" spans="4:8">
      <c r="D48" s="28"/>
      <c r="E48" s="28"/>
      <c r="F48" s="28"/>
      <c r="G48" s="2"/>
      <c r="H48" s="29"/>
    </row>
    <row r="49" s="3" customFormat="1" customHeight="1" spans="4:8">
      <c r="D49" s="28"/>
      <c r="E49" s="28"/>
      <c r="F49" s="28"/>
      <c r="G49" s="2"/>
      <c r="H49" s="29"/>
    </row>
    <row r="50" s="3" customFormat="1" customHeight="1" spans="4:8">
      <c r="D50" s="28"/>
      <c r="E50" s="28"/>
      <c r="F50" s="28"/>
      <c r="G50" s="2"/>
      <c r="H50" s="29"/>
    </row>
    <row r="51" s="3" customFormat="1" customHeight="1" spans="4:8">
      <c r="D51" s="28"/>
      <c r="E51" s="28"/>
      <c r="F51" s="28"/>
      <c r="G51" s="2"/>
      <c r="H51" s="29"/>
    </row>
    <row r="52" s="3" customFormat="1" customHeight="1" spans="4:8">
      <c r="D52" s="28"/>
      <c r="E52" s="28"/>
      <c r="F52" s="28"/>
      <c r="G52" s="2"/>
      <c r="H52" s="29"/>
    </row>
    <row r="53" s="3" customFormat="1" customHeight="1" spans="4:8">
      <c r="D53" s="28"/>
      <c r="E53" s="28"/>
      <c r="F53" s="28"/>
      <c r="G53" s="2"/>
      <c r="H53" s="29"/>
    </row>
    <row r="54" s="3" customFormat="1" customHeight="1" spans="4:8">
      <c r="D54" s="28"/>
      <c r="E54" s="28"/>
      <c r="F54" s="28"/>
      <c r="G54" s="2"/>
      <c r="H54" s="29"/>
    </row>
  </sheetData>
  <mergeCells count="46">
    <mergeCell ref="A2:I2"/>
    <mergeCell ref="A4:A28"/>
    <mergeCell ref="A29:A41"/>
    <mergeCell ref="B4:B10"/>
    <mergeCell ref="B11:B13"/>
    <mergeCell ref="B16:B21"/>
    <mergeCell ref="B22:B24"/>
    <mergeCell ref="B26:B28"/>
    <mergeCell ref="B29:B31"/>
    <mergeCell ref="B32:B41"/>
    <mergeCell ref="C4:C10"/>
    <mergeCell ref="C11:C13"/>
    <mergeCell ref="C16:C21"/>
    <mergeCell ref="C22:C24"/>
    <mergeCell ref="C26:C28"/>
    <mergeCell ref="C29:C31"/>
    <mergeCell ref="C32:C33"/>
    <mergeCell ref="C34:C37"/>
    <mergeCell ref="C38:C40"/>
    <mergeCell ref="D4:D10"/>
    <mergeCell ref="D11:D13"/>
    <mergeCell ref="D16:D21"/>
    <mergeCell ref="D22:D24"/>
    <mergeCell ref="D26:D28"/>
    <mergeCell ref="D29:D31"/>
    <mergeCell ref="D32:D33"/>
    <mergeCell ref="D34:D37"/>
    <mergeCell ref="D38:D40"/>
    <mergeCell ref="E4:E10"/>
    <mergeCell ref="E11:E13"/>
    <mergeCell ref="E16:E21"/>
    <mergeCell ref="E22:E24"/>
    <mergeCell ref="E26:E28"/>
    <mergeCell ref="E29:E31"/>
    <mergeCell ref="E32:E33"/>
    <mergeCell ref="E34:E37"/>
    <mergeCell ref="E38:E40"/>
    <mergeCell ref="F4:F10"/>
    <mergeCell ref="F11:F13"/>
    <mergeCell ref="F16:F21"/>
    <mergeCell ref="F22:F24"/>
    <mergeCell ref="F26:F28"/>
    <mergeCell ref="F29:F31"/>
    <mergeCell ref="F32:F33"/>
    <mergeCell ref="F34:F37"/>
    <mergeCell ref="F38:F40"/>
  </mergeCells>
  <printOptions horizontalCentered="1"/>
  <pageMargins left="0.314583333333333" right="0.314583333333333" top="0.590277777777778" bottom="0.590277777777778" header="0.314583333333333" footer="0.314583333333333"/>
  <pageSetup paperSize="9" scale="87" fitToHeight="0" orientation="portrait" horizontalDpi="600" verticalDpi="3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cp:lastPrinted>2019-06-03T09:27:00Z</cp:lastPrinted>
  <dcterms:modified xsi:type="dcterms:W3CDTF">2021-03-22T08:49:08Z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A9326801E1F3415F9D6567BE4B6DB301</vt:lpwstr>
  </property>
</Properties>
</file>